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pebre\Nextcloud3\10-Kernteam\13-bINe_Strom-Community\01 Werbematerialien\"/>
    </mc:Choice>
  </mc:AlternateContent>
  <xr:revisionPtr revIDLastSave="0" documentId="8_{88335627-ED69-40BB-85B3-693C59D233CA}" xr6:coauthVersionLast="47" xr6:coauthVersionMax="47" xr10:uidLastSave="{00000000-0000-0000-0000-000000000000}"/>
  <bookViews>
    <workbookView xWindow="-120" yWindow="-120" windowWidth="29040" windowHeight="15720" xr2:uid="{1527D470-E3D0-45BA-9183-36601BABB076}"/>
  </bookViews>
  <sheets>
    <sheet name="Vergleichsrechner"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26" i="1" l="1"/>
  <c r="C26" i="1"/>
  <c r="G29" i="1"/>
  <c r="D22" i="1"/>
  <c r="D19" i="1" l="1"/>
  <c r="C22" i="1"/>
  <c r="D29" i="1" l="1"/>
  <c r="C19" i="1"/>
  <c r="C29" i="1" s="1"/>
  <c r="C30" i="1" s="1"/>
  <c r="C34" i="1" s="1"/>
  <c r="D30" i="1" l="1"/>
  <c r="C37" i="1" l="1"/>
</calcChain>
</file>

<file path=xl/sharedStrings.xml><?xml version="1.0" encoding="utf-8"?>
<sst xmlns="http://schemas.openxmlformats.org/spreadsheetml/2006/main" count="27" uniqueCount="27">
  <si>
    <t>Alle Beträge in Euro und Netto</t>
  </si>
  <si>
    <t>Grundgebühr (pro Monat)</t>
  </si>
  <si>
    <t xml:space="preserve">Grundgebühr (pro Jahr) </t>
  </si>
  <si>
    <t>StromGemeinschaft – bürgerINenergie eG</t>
  </si>
  <si>
    <t>Willkommen bei der bINe StromGemeinschaft - gestalte mit uns die Zukunft der Energiewende in der Vorderpfalz</t>
  </si>
  <si>
    <t>Verbraucher</t>
  </si>
  <si>
    <t>Erzeugersicht</t>
  </si>
  <si>
    <t>Überschuss-Einspeisung</t>
  </si>
  <si>
    <t>Einmalkosten, z.B. Lesekopf</t>
  </si>
  <si>
    <t>Weitere 25 Personen bekommen den Lesekopf von uns gesponsort.</t>
  </si>
  <si>
    <t xml:space="preserve">Entweder: </t>
  </si>
  <si>
    <t>Finanzieller Vorteil bei Verkauf innerhalb der StromGemeinschaft</t>
  </si>
  <si>
    <t xml:space="preserve">Oder: </t>
  </si>
  <si>
    <t xml:space="preserve">Potenzieller Verkaufspreis in der StromGemeinschaft: </t>
  </si>
  <si>
    <t>Aktuelle EEG Förderung:</t>
  </si>
  <si>
    <t>Anderer Vertrag</t>
  </si>
  <si>
    <t>Hier findest du einen einfachen Vergleichsrechner, um die Vorteile der bINe StromGemeinschaft für dich auszurechnen. Wir haben dabei drei Optionen: Verbraucher, Erzeuger oder Beides. Gerne kannst du das Modell für dich weiter anpassen. 
Bei Rückfragen &amp; Verbesserungsvorschlägen melde dich gerne: info@buergerINenergie.de</t>
  </si>
  <si>
    <t>Stromkosten pro kWh</t>
  </si>
  <si>
    <t>Jahresstrom-Verbrauch in kWh</t>
  </si>
  <si>
    <t>Bei ausgeförderten Anlagen, kannst du auf unserer Seite eine Anfrage stellen. Dann senden wir dir ein Angebot für die Direktvermarktung.</t>
  </si>
  <si>
    <t>Stromkosten jährlich</t>
  </si>
  <si>
    <t>Gesamtkosten pro Jahr (Netto)</t>
  </si>
  <si>
    <t>bINe-StromGemeinschaft</t>
  </si>
  <si>
    <t xml:space="preserve">Gesamtbilanz (Vorteil bei negativer Zahl, Nachteil bei positiver Zahl) </t>
  </si>
  <si>
    <t>Einmalkosten/-Bonus  auf 4 Jahre verteilt</t>
  </si>
  <si>
    <t>Einmaliger Bonus z.B. Online-Bonus</t>
  </si>
  <si>
    <t>Finanzieller Vorteil/Nachteil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</si>
</sst>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24"/>
      <color theme="1"/>
      <name val="Calibri"/>
      <family val="2"/>
      <scheme val="minor"/>
    </font>
    <font>
      <sz val="16"/>
      <color rgb="FF002060"/>
      <name val="Calibri"/>
      <family val="2"/>
      <scheme val="minor"/>
    </font>
    <font>
      <sz val="11"/>
      <color rgb="FF002060"/>
      <name val="Calibri"/>
      <family val="2"/>
      <scheme val="minor"/>
    </font>
    <font>
      <b/>
      <sz val="11"/>
      <color rgb="FF002060"/>
      <name val="Calibri"/>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25">
    <xf numFmtId="0" fontId="0" fillId="0" borderId="0" xfId="0"/>
    <xf numFmtId="14" fontId="0" fillId="0" borderId="0" xfId="0" applyNumberFormat="1"/>
    <xf numFmtId="4" fontId="0" fillId="0" borderId="0" xfId="0" applyNumberFormat="1"/>
    <xf numFmtId="4" fontId="0" fillId="2" borderId="0" xfId="0" applyNumberFormat="1" applyFill="1"/>
    <xf numFmtId="0" fontId="0" fillId="2" borderId="0" xfId="0" applyFill="1"/>
    <xf numFmtId="3" fontId="0" fillId="2" borderId="0" xfId="0" applyNumberFormat="1" applyFill="1"/>
    <xf numFmtId="14" fontId="3" fillId="0" borderId="0" xfId="0" applyNumberFormat="1" applyFont="1"/>
    <xf numFmtId="0" fontId="3" fillId="0" borderId="0" xfId="0" applyFont="1"/>
    <xf numFmtId="4" fontId="3" fillId="0" borderId="0" xfId="0" applyNumberFormat="1" applyFont="1"/>
    <xf numFmtId="0" fontId="3" fillId="0" borderId="0" xfId="0" applyFont="1" applyAlignment="1">
      <alignment horizontal="center" wrapText="1"/>
    </xf>
    <xf numFmtId="0" fontId="1" fillId="0" borderId="0" xfId="0" applyFont="1" applyAlignment="1">
      <alignment horizontal="center"/>
    </xf>
    <xf numFmtId="0" fontId="4" fillId="0" borderId="0" xfId="0" applyFont="1" applyAlignment="1">
      <alignment horizontal="center"/>
    </xf>
    <xf numFmtId="0" fontId="0" fillId="2" borderId="0" xfId="0" applyFill="1" applyAlignment="1">
      <alignment horizontal="right"/>
    </xf>
    <xf numFmtId="0" fontId="0" fillId="0" borderId="0" xfId="0" applyAlignment="1">
      <alignment horizontal="right"/>
    </xf>
    <xf numFmtId="14" fontId="3" fillId="0" borderId="0" xfId="0" applyNumberFormat="1" applyFont="1" applyAlignment="1">
      <alignment horizontal="center" wrapText="1"/>
    </xf>
    <xf numFmtId="2" fontId="0" fillId="0" borderId="0" xfId="0" applyNumberFormat="1"/>
    <xf numFmtId="0" fontId="3" fillId="0" borderId="0" xfId="0" applyFont="1" applyAlignment="1">
      <alignment horizontal="left" wrapText="1"/>
    </xf>
    <xf numFmtId="4" fontId="1" fillId="0" borderId="0" xfId="0" applyNumberFormat="1" applyFont="1" applyAlignment="1">
      <alignment horizontal="center"/>
    </xf>
    <xf numFmtId="0" fontId="3" fillId="0" borderId="0" xfId="0" applyFont="1" applyAlignment="1">
      <alignment horizontal="left" wrapText="1"/>
    </xf>
    <xf numFmtId="2" fontId="0" fillId="0" borderId="0" xfId="0" applyNumberFormat="1" applyAlignment="1">
      <alignment horizontal="right" vertical="center"/>
    </xf>
    <xf numFmtId="0" fontId="4" fillId="0" borderId="0" xfId="0" applyFont="1" applyAlignment="1">
      <alignment horizontal="left" vertical="top" wrapText="1"/>
    </xf>
    <xf numFmtId="14" fontId="3" fillId="0" borderId="0" xfId="0" applyNumberFormat="1" applyFont="1" applyAlignment="1">
      <alignment horizontal="center" wrapText="1"/>
    </xf>
    <xf numFmtId="0" fontId="2" fillId="0" borderId="0" xfId="0" applyFont="1" applyAlignment="1">
      <alignment horizontal="center"/>
    </xf>
    <xf numFmtId="0" fontId="4" fillId="0" borderId="0" xfId="0" applyFont="1" applyAlignment="1">
      <alignment horizontal="center"/>
    </xf>
    <xf numFmtId="0" fontId="0" fillId="0" borderId="0" xfId="0" applyFill="1" applyAlignment="1">
      <alignment horizontal="center"/>
    </xf>
  </cellXfs>
  <cellStyles count="1">
    <cellStyle name="Standard" xfId="0" builtinId="0"/>
  </cellStyles>
  <dxfs count="5">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8986</xdr:colOff>
      <xdr:row>3</xdr:row>
      <xdr:rowOff>179717</xdr:rowOff>
    </xdr:from>
    <xdr:to>
      <xdr:col>6</xdr:col>
      <xdr:colOff>1347877</xdr:colOff>
      <xdr:row>10</xdr:row>
      <xdr:rowOff>287547</xdr:rowOff>
    </xdr:to>
    <xdr:sp macro="" textlink="">
      <xdr:nvSpPr>
        <xdr:cNvPr id="2" name="Textfeld 1">
          <a:extLst>
            <a:ext uri="{FF2B5EF4-FFF2-40B4-BE49-F238E27FC236}">
              <a16:creationId xmlns:a16="http://schemas.microsoft.com/office/drawing/2014/main" id="{50003605-8E24-5847-1CFA-5ED794C6CF8D}"/>
            </a:ext>
          </a:extLst>
        </xdr:cNvPr>
        <xdr:cNvSpPr txBox="1"/>
      </xdr:nvSpPr>
      <xdr:spPr>
        <a:xfrm>
          <a:off x="197689" y="826698"/>
          <a:ext cx="10037193" cy="1716297"/>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a:t>Hier findest du einen einfachen Vergleichsrechner, um die Vorteile der bINe StromGemeinschaft für dich auszurechnen. </a:t>
          </a:r>
          <a:br>
            <a:rPr lang="de-DE" sz="1100"/>
          </a:br>
          <a:r>
            <a:rPr lang="de-DE" sz="1100"/>
            <a:t>Wir haben dabei drei Optionen: Verbraucher, Erzeuger oder Beides. Gerne kannst du das Modell für dich weiter anpassen. </a:t>
          </a:r>
        </a:p>
        <a:p>
          <a:r>
            <a:rPr lang="de-DE" sz="1100"/>
            <a:t>Bei Rückfragen &amp; Verbesserungsvorschlägen melde dich gerne: info@buergerINenergie.de</a:t>
          </a:r>
          <a:br>
            <a:rPr lang="de-DE" sz="1100"/>
          </a:br>
          <a:endParaRPr lang="de-DE" sz="1100"/>
        </a:p>
        <a:p>
          <a:r>
            <a:rPr lang="de-DE" sz="1100" b="1"/>
            <a:t>Anleitung:</a:t>
          </a:r>
          <a:br>
            <a:rPr lang="de-DE" sz="1100"/>
          </a:br>
          <a:r>
            <a:rPr lang="de-DE" sz="1100"/>
            <a:t>Trage in die gelben Felder deine Werte ein. </a:t>
          </a:r>
          <a:br>
            <a:rPr lang="de-DE" sz="1100"/>
          </a:br>
          <a:r>
            <a:rPr lang="de-DE" sz="1100"/>
            <a:t>Die Werte für die bINe-Stromgemeinschaft kannst du dem Tarifrecher entnehmen, die vom Anderen Vertrag aus deiner letzten Stromrechnung.</a:t>
          </a:r>
          <a:br>
            <a:rPr lang="de-DE" sz="1100"/>
          </a:br>
          <a:r>
            <a:rPr lang="de-DE" sz="1100"/>
            <a:t>Wenn du nur Verbraucher bist, setze die Überschuss-Einspeisung auf 0.</a:t>
          </a:r>
        </a:p>
      </xdr:txBody>
    </xdr:sp>
    <xdr:clientData/>
  </xdr:twoCellAnchor>
  <xdr:twoCellAnchor editAs="oneCell">
    <xdr:from>
      <xdr:col>5</xdr:col>
      <xdr:colOff>1713380</xdr:colOff>
      <xdr:row>4</xdr:row>
      <xdr:rowOff>143773</xdr:rowOff>
    </xdr:from>
    <xdr:to>
      <xdr:col>6</xdr:col>
      <xdr:colOff>1291526</xdr:colOff>
      <xdr:row>10</xdr:row>
      <xdr:rowOff>73846</xdr:rowOff>
    </xdr:to>
    <xdr:pic>
      <xdr:nvPicPr>
        <xdr:cNvPr id="3" name="Grafik 2">
          <a:extLst>
            <a:ext uri="{FF2B5EF4-FFF2-40B4-BE49-F238E27FC236}">
              <a16:creationId xmlns:a16="http://schemas.microsoft.com/office/drawing/2014/main" id="{0A96BC9E-40D6-40F9-9965-0BFF98946C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7555" y="979457"/>
          <a:ext cx="1590976" cy="13498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B3C9F1-9FB8-46EA-AA5A-82DBE35CCF28}">
  <dimension ref="B2:G39"/>
  <sheetViews>
    <sheetView showGridLines="0" tabSelected="1" zoomScale="78" zoomScaleNormal="78" workbookViewId="0">
      <selection activeCell="M4" sqref="M4"/>
    </sheetView>
  </sheetViews>
  <sheetFormatPr baseColWidth="10" defaultRowHeight="15" x14ac:dyDescent="0.25"/>
  <cols>
    <col min="1" max="1" width="2.85546875" customWidth="1"/>
    <col min="2" max="2" width="37.42578125" customWidth="1"/>
    <col min="3" max="3" width="31.42578125" customWidth="1"/>
    <col min="4" max="4" width="27.5703125" customWidth="1"/>
    <col min="5" max="5" width="5.28515625" customWidth="1"/>
    <col min="6" max="6" width="30.140625" customWidth="1"/>
    <col min="7" max="7" width="20.42578125" customWidth="1"/>
  </cols>
  <sheetData>
    <row r="2" spans="2:7" ht="21" x14ac:dyDescent="0.35">
      <c r="B2" s="22" t="s">
        <v>4</v>
      </c>
      <c r="C2" s="22"/>
      <c r="D2" s="22"/>
      <c r="E2" s="22"/>
      <c r="F2" s="22"/>
      <c r="G2" s="22"/>
    </row>
    <row r="3" spans="2:7" x14ac:dyDescent="0.25">
      <c r="B3" s="24" t="s">
        <v>3</v>
      </c>
      <c r="C3" s="24"/>
      <c r="D3" s="24"/>
      <c r="E3" s="24"/>
      <c r="F3" s="24"/>
      <c r="G3" s="24"/>
    </row>
    <row r="4" spans="2:7" x14ac:dyDescent="0.25">
      <c r="B4" s="1"/>
    </row>
    <row r="5" spans="2:7" ht="15" customHeight="1" x14ac:dyDescent="0.25">
      <c r="B5" s="21" t="s">
        <v>16</v>
      </c>
      <c r="C5" s="21"/>
      <c r="D5" s="21"/>
      <c r="E5" s="21"/>
      <c r="F5" s="21"/>
      <c r="G5" s="21"/>
    </row>
    <row r="6" spans="2:7" ht="33" customHeight="1" x14ac:dyDescent="0.25">
      <c r="B6" s="21"/>
      <c r="C6" s="21"/>
      <c r="D6" s="21"/>
      <c r="E6" s="21"/>
      <c r="F6" s="21"/>
      <c r="G6" s="21"/>
    </row>
    <row r="7" spans="2:7" ht="21.75" customHeight="1" x14ac:dyDescent="0.25">
      <c r="B7" s="14"/>
      <c r="C7" s="14"/>
      <c r="D7" s="14"/>
      <c r="E7" s="14"/>
      <c r="F7" s="14"/>
      <c r="G7" s="14"/>
    </row>
    <row r="8" spans="2:7" ht="13.5" customHeight="1" x14ac:dyDescent="0.25">
      <c r="B8" s="7"/>
      <c r="C8" s="7"/>
      <c r="E8" s="14"/>
      <c r="F8" s="14"/>
      <c r="G8" s="14"/>
    </row>
    <row r="9" spans="2:7" ht="13.5" customHeight="1" x14ac:dyDescent="0.25">
      <c r="B9" s="7"/>
      <c r="C9" s="7"/>
      <c r="E9" s="14"/>
      <c r="F9" s="14"/>
      <c r="G9" s="14"/>
    </row>
    <row r="11" spans="2:7" ht="24" customHeight="1" x14ac:dyDescent="0.25"/>
    <row r="12" spans="2:7" x14ac:dyDescent="0.25">
      <c r="B12" s="23" t="s">
        <v>5</v>
      </c>
      <c r="C12" s="23"/>
      <c r="D12" s="23"/>
      <c r="F12" s="23" t="s">
        <v>6</v>
      </c>
      <c r="G12" s="23"/>
    </row>
    <row r="14" spans="2:7" x14ac:dyDescent="0.25">
      <c r="B14" s="6" t="s">
        <v>18</v>
      </c>
      <c r="C14" s="5">
        <v>3000</v>
      </c>
      <c r="F14" s="7" t="s">
        <v>7</v>
      </c>
      <c r="G14" s="5">
        <v>2000</v>
      </c>
    </row>
    <row r="15" spans="2:7" x14ac:dyDescent="0.25">
      <c r="B15" s="7"/>
      <c r="F15" s="7"/>
    </row>
    <row r="16" spans="2:7" x14ac:dyDescent="0.25">
      <c r="B16" s="7"/>
      <c r="C16" s="11" t="s">
        <v>22</v>
      </c>
      <c r="D16" s="11" t="s">
        <v>15</v>
      </c>
      <c r="F16" s="23" t="s">
        <v>10</v>
      </c>
      <c r="G16" s="23"/>
    </row>
    <row r="17" spans="2:7" x14ac:dyDescent="0.25">
      <c r="B17" s="7" t="s">
        <v>0</v>
      </c>
      <c r="F17" s="7"/>
    </row>
    <row r="18" spans="2:7" x14ac:dyDescent="0.25">
      <c r="B18" s="7" t="s">
        <v>1</v>
      </c>
      <c r="C18" s="3">
        <v>17.38</v>
      </c>
      <c r="D18" s="3">
        <v>9.98</v>
      </c>
      <c r="F18" s="7" t="s">
        <v>14</v>
      </c>
      <c r="G18" s="4">
        <v>7.6300000000000007E-2</v>
      </c>
    </row>
    <row r="19" spans="2:7" ht="14.45" customHeight="1" x14ac:dyDescent="0.25">
      <c r="B19" s="7" t="s">
        <v>2</v>
      </c>
      <c r="C19" s="2">
        <f>C18*12</f>
        <v>208.56</v>
      </c>
      <c r="D19" s="2">
        <f>D18*12</f>
        <v>119.76</v>
      </c>
      <c r="F19" s="18" t="s">
        <v>13</v>
      </c>
    </row>
    <row r="20" spans="2:7" x14ac:dyDescent="0.25">
      <c r="B20" s="7"/>
      <c r="C20" s="2"/>
      <c r="D20" s="2"/>
      <c r="F20" s="18"/>
      <c r="G20" s="13"/>
    </row>
    <row r="21" spans="2:7" x14ac:dyDescent="0.25">
      <c r="B21" s="7" t="s">
        <v>17</v>
      </c>
      <c r="C21" s="3">
        <v>0.2646</v>
      </c>
      <c r="D21" s="3">
        <v>0.34</v>
      </c>
      <c r="F21" s="18"/>
      <c r="G21" s="12">
        <v>0.09</v>
      </c>
    </row>
    <row r="22" spans="2:7" x14ac:dyDescent="0.25">
      <c r="B22" s="7" t="s">
        <v>20</v>
      </c>
      <c r="C22" s="2">
        <f>C21*C14</f>
        <v>793.8</v>
      </c>
      <c r="D22" s="2">
        <f>D21*C14</f>
        <v>1020.0000000000001</v>
      </c>
      <c r="E22" s="15"/>
    </row>
    <row r="23" spans="2:7" x14ac:dyDescent="0.25">
      <c r="B23" s="7"/>
      <c r="C23" s="2"/>
      <c r="D23" s="2"/>
      <c r="F23" s="23" t="s">
        <v>12</v>
      </c>
      <c r="G23" s="23"/>
    </row>
    <row r="24" spans="2:7" x14ac:dyDescent="0.25">
      <c r="B24" s="7" t="s">
        <v>8</v>
      </c>
      <c r="C24" s="3">
        <v>89</v>
      </c>
      <c r="D24" s="3"/>
      <c r="F24" s="18" t="s">
        <v>19</v>
      </c>
      <c r="G24" s="18"/>
    </row>
    <row r="25" spans="2:7" x14ac:dyDescent="0.25">
      <c r="B25" s="7" t="s">
        <v>25</v>
      </c>
      <c r="C25" s="3"/>
      <c r="D25" s="3">
        <v>20</v>
      </c>
      <c r="F25" s="18"/>
      <c r="G25" s="18"/>
    </row>
    <row r="26" spans="2:7" x14ac:dyDescent="0.25">
      <c r="B26" s="7" t="s">
        <v>24</v>
      </c>
      <c r="C26" s="2">
        <f>(C25-C24)/4</f>
        <v>-22.25</v>
      </c>
      <c r="D26" s="2">
        <f>(D25-D24)/4</f>
        <v>5</v>
      </c>
      <c r="F26" s="18"/>
      <c r="G26" s="18"/>
    </row>
    <row r="27" spans="2:7" x14ac:dyDescent="0.25">
      <c r="B27" s="7"/>
      <c r="C27" s="8" t="s">
        <v>9</v>
      </c>
      <c r="D27" s="2"/>
      <c r="F27" s="18"/>
      <c r="G27" s="18"/>
    </row>
    <row r="28" spans="2:7" x14ac:dyDescent="0.25">
      <c r="B28" s="7"/>
      <c r="C28" s="2"/>
      <c r="D28" s="2"/>
    </row>
    <row r="29" spans="2:7" ht="15" customHeight="1" x14ac:dyDescent="0.25">
      <c r="B29" s="7" t="s">
        <v>21</v>
      </c>
      <c r="C29" s="2">
        <f>C19+C22+C26</f>
        <v>980.1099999999999</v>
      </c>
      <c r="D29" s="2">
        <f>D19+D22+D26</f>
        <v>1144.7600000000002</v>
      </c>
      <c r="F29" s="18" t="s">
        <v>11</v>
      </c>
      <c r="G29" s="19">
        <f>(G21-G18)*G14</f>
        <v>27.399999999999981</v>
      </c>
    </row>
    <row r="30" spans="2:7" x14ac:dyDescent="0.25">
      <c r="B30" s="7" t="s">
        <v>26</v>
      </c>
      <c r="C30" s="2">
        <f>C29-D29</f>
        <v>-164.65000000000032</v>
      </c>
      <c r="D30" s="2">
        <f>D29-C29</f>
        <v>164.65000000000032</v>
      </c>
      <c r="F30" s="18"/>
      <c r="G30" s="19"/>
    </row>
    <row r="31" spans="2:7" x14ac:dyDescent="0.25">
      <c r="B31" s="7"/>
      <c r="F31" s="16"/>
      <c r="G31" s="13"/>
    </row>
    <row r="32" spans="2:7" x14ac:dyDescent="0.25">
      <c r="B32" s="7"/>
    </row>
    <row r="33" spans="2:7" x14ac:dyDescent="0.25">
      <c r="B33" s="7"/>
    </row>
    <row r="34" spans="2:7" ht="15" customHeight="1" x14ac:dyDescent="0.25">
      <c r="B34" s="18" t="s">
        <v>23</v>
      </c>
      <c r="C34" s="17">
        <f>C30-G29</f>
        <v>-192.0500000000003</v>
      </c>
      <c r="D34" s="17"/>
    </row>
    <row r="35" spans="2:7" ht="15" customHeight="1" x14ac:dyDescent="0.25">
      <c r="B35" s="18"/>
      <c r="C35" s="17"/>
      <c r="D35" s="17"/>
    </row>
    <row r="36" spans="2:7" ht="15" customHeight="1" x14ac:dyDescent="0.5">
      <c r="B36" s="9"/>
      <c r="C36" s="10"/>
      <c r="D36" s="10"/>
    </row>
    <row r="37" spans="2:7" ht="33" customHeight="1" x14ac:dyDescent="0.25">
      <c r="B37" s="7"/>
      <c r="C37" s="20" t="str">
        <f>IF(C30&lt;0,"Die bINe StromGemeinschaft hat einen finanziellen Vorteil für dich bei den angegebenen Parametern.","Aktuell hat die bINe StromGemeinschaft keinen finanziellen Vorteil für dich. Vielleicht willst du aber trotzdem in die Zukunft der StromGemeinschaft einsteigen.")</f>
        <v>Die bINe StromGemeinschaft hat einen finanziellen Vorteil für dich bei den angegebenen Parametern.</v>
      </c>
      <c r="D37" s="20"/>
      <c r="E37" s="20"/>
      <c r="F37" s="20"/>
      <c r="G37" s="20"/>
    </row>
    <row r="38" spans="2:7" x14ac:dyDescent="0.25">
      <c r="B38" s="7"/>
    </row>
    <row r="39" spans="2:7" x14ac:dyDescent="0.25">
      <c r="B39" s="7"/>
    </row>
  </sheetData>
  <mergeCells count="14">
    <mergeCell ref="B2:G2"/>
    <mergeCell ref="B3:G3"/>
    <mergeCell ref="F24:G27"/>
    <mergeCell ref="B12:D12"/>
    <mergeCell ref="F12:G12"/>
    <mergeCell ref="F23:G23"/>
    <mergeCell ref="F16:G16"/>
    <mergeCell ref="F19:F21"/>
    <mergeCell ref="C34:D35"/>
    <mergeCell ref="F29:F30"/>
    <mergeCell ref="G29:G30"/>
    <mergeCell ref="C37:G37"/>
    <mergeCell ref="B5:G6"/>
    <mergeCell ref="B34:B35"/>
  </mergeCells>
  <conditionalFormatting sqref="C34 C36:D36">
    <cfRule type="cellIs" dxfId="4" priority="3" operator="greaterThan">
      <formula>0</formula>
    </cfRule>
    <cfRule type="cellIs" dxfId="3" priority="4" operator="lessThan">
      <formula>0</formula>
    </cfRule>
  </conditionalFormatting>
  <conditionalFormatting sqref="C30:D30">
    <cfRule type="cellIs" dxfId="2" priority="1" operator="lessThan">
      <formula>0</formula>
    </cfRule>
    <cfRule type="cellIs" dxfId="1" priority="2" operator="greaterThan">
      <formula>0</formula>
    </cfRule>
  </conditionalFormatting>
  <conditionalFormatting sqref="G29 G31">
    <cfRule type="cellIs" dxfId="0" priority="5" operator="greaterThan">
      <formula>0</formula>
    </cfRule>
  </conditionalFormatting>
  <pageMargins left="0.7" right="0.7" top="0.78740157499999996" bottom="0.78740157499999996"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Vergleichsrechner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Nicolas Schweigert</dc:creator>
  <cp:lastModifiedBy>Peter Brech</cp:lastModifiedBy>
  <dcterms:created xsi:type="dcterms:W3CDTF">2026-07-03T21:24:08Z</dcterms:created>
  <dcterms:modified xsi:type="dcterms:W3CDTF">2026-07-30T17:10:02Z</dcterms:modified>
</cp:coreProperties>
</file>